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opez\Desktop\2025\PRESUPUESTO APROBADO PARA RAI PORTAL WEB Y DATOS ABIERTOS\junio 2025\"/>
    </mc:Choice>
  </mc:AlternateContent>
  <xr:revisionPtr revIDLastSave="0" documentId="13_ncr:1_{9BE8F55D-62DA-4C9B-BD1C-22115370A5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2 Presupuesto Aprobado-Ejec " sheetId="2" r:id="rId1"/>
  </sheets>
  <definedNames>
    <definedName name="_xlnm.Print_Area" localSheetId="0">'P2 Presupuesto Aprobado-Ejec '!$A$1:$P$102</definedName>
    <definedName name="_xlnm.Print_Titles" localSheetId="0">'P2 Presupuesto Aprobado-Ejec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2" l="1"/>
  <c r="C54" i="2"/>
  <c r="B47" i="2"/>
  <c r="H18" i="2" l="1"/>
  <c r="O83" i="2"/>
  <c r="N83" i="2"/>
  <c r="M83" i="2"/>
  <c r="L83" i="2"/>
  <c r="K83" i="2"/>
  <c r="O80" i="2"/>
  <c r="N80" i="2"/>
  <c r="M80" i="2"/>
  <c r="L80" i="2"/>
  <c r="K80" i="2"/>
  <c r="O77" i="2"/>
  <c r="N77" i="2"/>
  <c r="M77" i="2"/>
  <c r="L77" i="2"/>
  <c r="K77" i="2"/>
  <c r="O72" i="2"/>
  <c r="N72" i="2"/>
  <c r="M72" i="2"/>
  <c r="L72" i="2"/>
  <c r="K72" i="2"/>
  <c r="O69" i="2"/>
  <c r="N69" i="2"/>
  <c r="M69" i="2"/>
  <c r="L69" i="2"/>
  <c r="K69" i="2"/>
  <c r="O64" i="2"/>
  <c r="N64" i="2"/>
  <c r="M64" i="2"/>
  <c r="L64" i="2"/>
  <c r="K64" i="2"/>
  <c r="O54" i="2"/>
  <c r="N54" i="2"/>
  <c r="M54" i="2"/>
  <c r="L54" i="2"/>
  <c r="K54" i="2"/>
  <c r="O47" i="2"/>
  <c r="O38" i="2" s="1"/>
  <c r="N47" i="2"/>
  <c r="M47" i="2"/>
  <c r="M38" i="2" s="1"/>
  <c r="L47" i="2"/>
  <c r="L38" i="2" s="1"/>
  <c r="K47" i="2"/>
  <c r="K38" i="2" s="1"/>
  <c r="N38" i="2"/>
  <c r="O28" i="2"/>
  <c r="N28" i="2"/>
  <c r="M28" i="2"/>
  <c r="L28" i="2"/>
  <c r="K28" i="2"/>
  <c r="O18" i="2"/>
  <c r="N18" i="2"/>
  <c r="M18" i="2"/>
  <c r="L18" i="2"/>
  <c r="K18" i="2"/>
  <c r="O12" i="2"/>
  <c r="N12" i="2"/>
  <c r="M12" i="2"/>
  <c r="L12" i="2"/>
  <c r="K12" i="2"/>
  <c r="I83" i="2"/>
  <c r="H83" i="2"/>
  <c r="G83" i="2"/>
  <c r="F83" i="2"/>
  <c r="E83" i="2"/>
  <c r="I80" i="2"/>
  <c r="H80" i="2"/>
  <c r="G80" i="2"/>
  <c r="F80" i="2"/>
  <c r="E80" i="2"/>
  <c r="I77" i="2"/>
  <c r="H77" i="2"/>
  <c r="G77" i="2"/>
  <c r="F77" i="2"/>
  <c r="E77" i="2"/>
  <c r="I72" i="2"/>
  <c r="H72" i="2"/>
  <c r="G72" i="2"/>
  <c r="F72" i="2"/>
  <c r="E72" i="2"/>
  <c r="I69" i="2"/>
  <c r="H69" i="2"/>
  <c r="G69" i="2"/>
  <c r="F69" i="2"/>
  <c r="E69" i="2"/>
  <c r="I64" i="2"/>
  <c r="H64" i="2"/>
  <c r="G64" i="2"/>
  <c r="F64" i="2"/>
  <c r="E64" i="2"/>
  <c r="I54" i="2"/>
  <c r="H54" i="2"/>
  <c r="G54" i="2"/>
  <c r="F54" i="2"/>
  <c r="E54" i="2"/>
  <c r="I47" i="2"/>
  <c r="I38" i="2" s="1"/>
  <c r="H47" i="2"/>
  <c r="G47" i="2"/>
  <c r="G38" i="2" s="1"/>
  <c r="F47" i="2"/>
  <c r="F38" i="2" s="1"/>
  <c r="E47" i="2"/>
  <c r="E38" i="2" s="1"/>
  <c r="H38" i="2"/>
  <c r="I28" i="2"/>
  <c r="H28" i="2"/>
  <c r="G28" i="2"/>
  <c r="F28" i="2"/>
  <c r="E28" i="2"/>
  <c r="I18" i="2"/>
  <c r="G18" i="2"/>
  <c r="F18" i="2"/>
  <c r="E18" i="2"/>
  <c r="I12" i="2"/>
  <c r="H12" i="2"/>
  <c r="G12" i="2"/>
  <c r="F12" i="2"/>
  <c r="E12" i="2"/>
  <c r="D83" i="2"/>
  <c r="D80" i="2"/>
  <c r="D77" i="2"/>
  <c r="D72" i="2"/>
  <c r="D69" i="2"/>
  <c r="D64" i="2"/>
  <c r="D54" i="2"/>
  <c r="D47" i="2"/>
  <c r="D38" i="2" s="1"/>
  <c r="D28" i="2"/>
  <c r="D18" i="2"/>
  <c r="D12" i="2"/>
  <c r="C83" i="2"/>
  <c r="B83" i="2"/>
  <c r="C80" i="2"/>
  <c r="B80" i="2"/>
  <c r="C77" i="2"/>
  <c r="B77" i="2"/>
  <c r="C72" i="2"/>
  <c r="B72" i="2"/>
  <c r="C69" i="2"/>
  <c r="B69" i="2"/>
  <c r="C64" i="2"/>
  <c r="B64" i="2"/>
  <c r="B54" i="2"/>
  <c r="C47" i="2"/>
  <c r="C38" i="2" s="1"/>
  <c r="B38" i="2"/>
  <c r="B28" i="2"/>
  <c r="C18" i="2"/>
  <c r="B18" i="2"/>
  <c r="C12" i="2"/>
  <c r="B12" i="2"/>
  <c r="P84" i="2"/>
  <c r="P82" i="2"/>
  <c r="P81" i="2"/>
  <c r="P79" i="2"/>
  <c r="P78" i="2"/>
  <c r="P75" i="2"/>
  <c r="P74" i="2"/>
  <c r="P73" i="2"/>
  <c r="P71" i="2"/>
  <c r="P70" i="2"/>
  <c r="P68" i="2"/>
  <c r="P67" i="2"/>
  <c r="P66" i="2"/>
  <c r="P65" i="2"/>
  <c r="P63" i="2"/>
  <c r="P62" i="2"/>
  <c r="P61" i="2"/>
  <c r="P60" i="2"/>
  <c r="P59" i="2"/>
  <c r="P58" i="2"/>
  <c r="P57" i="2"/>
  <c r="P56" i="2"/>
  <c r="P55" i="2"/>
  <c r="P53" i="2"/>
  <c r="P52" i="2"/>
  <c r="P51" i="2"/>
  <c r="P50" i="2"/>
  <c r="P49" i="2"/>
  <c r="P48" i="2"/>
  <c r="P46" i="2"/>
  <c r="P45" i="2"/>
  <c r="P44" i="2"/>
  <c r="P43" i="2"/>
  <c r="P42" i="2"/>
  <c r="P41" i="2"/>
  <c r="P40" i="2"/>
  <c r="P39" i="2"/>
  <c r="P37" i="2"/>
  <c r="P36" i="2"/>
  <c r="P35" i="2"/>
  <c r="P34" i="2"/>
  <c r="P33" i="2"/>
  <c r="P32" i="2"/>
  <c r="P31" i="2"/>
  <c r="P30" i="2"/>
  <c r="P29" i="2"/>
  <c r="P27" i="2"/>
  <c r="P26" i="2"/>
  <c r="P25" i="2"/>
  <c r="P24" i="2"/>
  <c r="P23" i="2"/>
  <c r="P22" i="2"/>
  <c r="P21" i="2"/>
  <c r="P20" i="2"/>
  <c r="P19" i="2"/>
  <c r="P17" i="2"/>
  <c r="P16" i="2"/>
  <c r="P15" i="2"/>
  <c r="P14" i="2"/>
  <c r="P13" i="2"/>
  <c r="J12" i="2"/>
  <c r="J83" i="2"/>
  <c r="J80" i="2"/>
  <c r="J77" i="2"/>
  <c r="J72" i="2"/>
  <c r="J69" i="2"/>
  <c r="J64" i="2"/>
  <c r="J54" i="2"/>
  <c r="J47" i="2"/>
  <c r="J38" i="2" s="1"/>
  <c r="J28" i="2"/>
  <c r="J18" i="2"/>
  <c r="K76" i="2" l="1"/>
  <c r="O76" i="2"/>
  <c r="N76" i="2"/>
  <c r="F76" i="2"/>
  <c r="N11" i="2"/>
  <c r="N85" i="2" s="1"/>
  <c r="D11" i="2"/>
  <c r="L76" i="2"/>
  <c r="E76" i="2"/>
  <c r="I76" i="2"/>
  <c r="H76" i="2"/>
  <c r="G76" i="2"/>
  <c r="K11" i="2"/>
  <c r="K85" i="2" s="1"/>
  <c r="O11" i="2"/>
  <c r="D76" i="2"/>
  <c r="M76" i="2"/>
  <c r="M11" i="2"/>
  <c r="M85" i="2" s="1"/>
  <c r="L11" i="2"/>
  <c r="L85" i="2" s="1"/>
  <c r="J11" i="2"/>
  <c r="C11" i="2"/>
  <c r="H11" i="2"/>
  <c r="G11" i="2"/>
  <c r="G85" i="2" s="1"/>
  <c r="I11" i="2"/>
  <c r="I85" i="2" s="1"/>
  <c r="F11" i="2"/>
  <c r="E11" i="2"/>
  <c r="E85" i="2" s="1"/>
  <c r="P38" i="2"/>
  <c r="P72" i="2"/>
  <c r="P54" i="2"/>
  <c r="P12" i="2"/>
  <c r="P80" i="2"/>
  <c r="P28" i="2"/>
  <c r="P69" i="2"/>
  <c r="P64" i="2"/>
  <c r="P83" i="2"/>
  <c r="P18" i="2"/>
  <c r="J76" i="2"/>
  <c r="P47" i="2"/>
  <c r="B76" i="2"/>
  <c r="P77" i="2"/>
  <c r="C76" i="2"/>
  <c r="B11" i="2"/>
  <c r="P11" i="2" l="1"/>
  <c r="O85" i="2"/>
  <c r="H85" i="2"/>
  <c r="F85" i="2"/>
  <c r="D85" i="2"/>
  <c r="J85" i="2"/>
  <c r="C85" i="2"/>
  <c r="P76" i="2"/>
  <c r="B85" i="2"/>
  <c r="P85" i="2" l="1"/>
</calcChain>
</file>

<file path=xl/sharedStrings.xml><?xml version="1.0" encoding="utf-8"?>
<sst xmlns="http://schemas.openxmlformats.org/spreadsheetml/2006/main" count="98" uniqueCount="98">
  <si>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</si>
  <si>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</si>
  <si>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</si>
  <si>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</si>
  <si>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</si>
  <si>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</si>
  <si>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</si>
  <si>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</si>
  <si>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</si>
  <si>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</si>
  <si>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</si>
  <si>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</si>
  <si>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</si>
  <si>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</si>
  <si>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</si>
  <si>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</si>
  <si>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</si>
  <si>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</si>
  <si>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</si>
  <si>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</si>
  <si>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</si>
  <si>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</si>
  <si>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</si>
  <si>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</si>
  <si>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</si>
  <si>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</si>
  <si>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</si>
  <si>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</si>
  <si>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</si>
  <si>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</si>
  <si>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</si>
  <si>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</si>
  <si>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</si>
  <si>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</si>
  <si>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</si>
  <si>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</si>
  <si>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</si>
  <si>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</si>
  <si>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</si>
  <si>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</si>
  <si>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</si>
  <si>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</si>
  <si>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</si>
  <si>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</si>
  <si>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</si>
  <si>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</si>
  <si>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</si>
  <si>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</si>
  <si>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</si>
  <si>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</si>
  <si>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</si>
  <si>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</si>
  <si>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</si>
  <si>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</si>
  <si>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</si>
  <si>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</si>
  <si>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</si>
  <si>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</si>
  <si>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</si>
  <si>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</si>
  <si>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</si>
  <si>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</si>
  <si>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</si>
  <si>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</si>
  <si>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</si>
  <si>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</si>
  <si>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</si>
  <si>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</si>
  <si>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</si>
  <si>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</si>
  <si>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</si>
  <si>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</si>
  <si>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</si>
  <si>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</si>
  <si>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</si>
  <si>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</si>
  <si>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</si>
  <si>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</si>
  <si>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</si>
  <si>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</si>
  <si>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</si>
  <si>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</si>
  <si>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</si>
  <si>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</si>
  <si>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</si>
  <si>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</si>
  <si>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</si>
  <si>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</si>
  <si>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</si>
  <si>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</si>
  <si>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</si>
  <si>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Ministerio de Obras Públicas y Comunicaciones</t>
  </si>
  <si>
    <t>OFICINA PARA EL REORDENAMIENTO DEL TRANSPORTE</t>
  </si>
  <si>
    <t xml:space="preserve">    2.7.4 - GASTOS QUE SE ASIGNARÁN DURANTE EL EJERCICIO PARA 
               INVERSIÓN (ART. 32 Y 33 LEY 423-06)</t>
  </si>
  <si>
    <t xml:space="preserve">    2.3.8 - GASTOS QUE SE ASIGNARÁN DURANTE EL EJERCICIO 
          (ART. 32 Y 33 LEY 423-06)</t>
  </si>
  <si>
    <t xml:space="preserve">   2.2.7 - SERVICIOS DE CONSERVACIÓN, REPARACIONES MENORES E 
                  INSTALACIONES TEMPORALES</t>
  </si>
  <si>
    <r>
      <t xml:space="preserve">                                                                                  </t>
    </r>
    <r>
      <rPr>
        <b/>
        <sz val="24"/>
        <color theme="1"/>
        <rFont val="Calibri"/>
        <family val="2"/>
        <scheme val="minor"/>
      </rPr>
      <t xml:space="preserve"> Licda. Kenny M. López G.                                                                                                                                                                                         Lic. Domingo A. Paulino R.</t>
    </r>
  </si>
  <si>
    <r>
      <t xml:space="preserve">                                                     </t>
    </r>
    <r>
      <rPr>
        <sz val="24"/>
        <color theme="1"/>
        <rFont val="Calibri"/>
        <family val="2"/>
        <scheme val="minor"/>
      </rPr>
      <t xml:space="preserve">                           Enc. Presupuesto Financiero                                                                                                                                                                                   Dir. Administrativo y Financiero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</si>
</sst>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 style="thin">
        <color theme="4" tint="0.39994506668294322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horizontal="center" vertical="center"/>
    </xf>
    <xf numFmtId="0" fontId="13" fillId="3" borderId="3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39" fontId="5" fillId="0" borderId="1" xfId="0" applyNumberFormat="1" applyFont="1" applyBorder="1"/>
    <xf numFmtId="4" fontId="5" fillId="0" borderId="0" xfId="0" applyNumberFormat="1" applyFont="1"/>
    <xf numFmtId="0" fontId="5" fillId="0" borderId="0" xfId="0" applyFont="1" applyAlignment="1">
      <alignment horizontal="left" indent="1"/>
    </xf>
    <xf numFmtId="4" fontId="5" fillId="0" borderId="10" xfId="0" applyNumberFormat="1" applyFont="1" applyBorder="1"/>
    <xf numFmtId="0" fontId="8" fillId="0" borderId="0" xfId="0" applyFont="1" applyAlignment="1">
      <alignment horizontal="left" indent="2"/>
    </xf>
    <xf numFmtId="4" fontId="8" fillId="0" borderId="0" xfId="0" applyNumberFormat="1" applyFont="1"/>
    <xf numFmtId="0" fontId="8" fillId="0" borderId="0" xfId="0" applyFont="1" applyAlignment="1">
      <alignment horizontal="left" vertical="center" wrapText="1"/>
    </xf>
    <xf numFmtId="4" fontId="8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39" fontId="5" fillId="0" borderId="0" xfId="0" applyNumberFormat="1" applyFont="1"/>
    <xf numFmtId="0" fontId="13" fillId="2" borderId="2" xfId="0" applyFont="1" applyFill="1" applyBorder="1" applyAlignment="1">
      <alignment vertical="center"/>
    </xf>
    <xf numFmtId="39" fontId="5" fillId="2" borderId="2" xfId="0" applyNumberFormat="1" applyFont="1" applyFill="1" applyBorder="1"/>
    <xf numFmtId="0" fontId="14" fillId="0" borderId="0" xfId="0" applyFont="1"/>
    <xf numFmtId="0" fontId="14" fillId="0" borderId="0" xfId="0" applyFont="1" applyAlignment="1">
      <alignment horizontal="center"/>
    </xf>
    <xf numFmtId="0" fontId="11" fillId="0" borderId="0" xfId="0" applyFont="1"/>
    <xf numFmtId="0" fontId="3" fillId="0" borderId="0" xfId="0" applyFont="1" applyAlignment="1">
      <alignment horizontal="center" vertical="top" wrapText="1" readingOrder="1"/>
    </xf>
    <xf numFmtId="0" fontId="13" fillId="3" borderId="9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13" fillId="2" borderId="3" xfId="0" applyFont="1" applyFill="1" applyBorder="1" applyAlignment="1">
      <alignment horizontal="left" vertical="center"/>
    </xf>
    <xf numFmtId="43" fontId="13" fillId="2" borderId="3" xfId="1" applyFont="1" applyFill="1" applyBorder="1" applyAlignment="1">
      <alignment horizontal="center" vertical="center" wrapText="1"/>
    </xf>
    <xf numFmtId="43" fontId="13" fillId="2" borderId="4" xfId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top" wrapText="1" readingOrder="1"/>
    </xf>
    <xf numFmtId="0" fontId="12" fillId="0" borderId="0" xfId="0" applyFont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2</xdr:row>
      <xdr:rowOff>152400</xdr:rowOff>
    </xdr:from>
    <xdr:to>
      <xdr:col>15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2</xdr:row>
      <xdr:rowOff>152400</xdr:rowOff>
    </xdr:from>
    <xdr:to>
      <xdr:col>0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9525</xdr:colOff>
      <xdr:row>2</xdr:row>
      <xdr:rowOff>209044</xdr:rowOff>
    </xdr:from>
    <xdr:to>
      <xdr:col>0</xdr:col>
      <xdr:colOff>1488281</xdr:colOff>
      <xdr:row>4</xdr:row>
      <xdr:rowOff>273706</xdr:rowOff>
    </xdr:to>
    <xdr:pic>
      <xdr:nvPicPr>
        <xdr:cNvPr id="4" name="Imagen 4" descr="Resultado de imagen para ministerio de obras pÃºblicas y comunicacione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95997"/>
          <a:ext cx="1478756" cy="689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6681</xdr:colOff>
      <xdr:row>2</xdr:row>
      <xdr:rowOff>240863</xdr:rowOff>
    </xdr:from>
    <xdr:to>
      <xdr:col>14</xdr:col>
      <xdr:colOff>952500</xdr:colOff>
      <xdr:row>4</xdr:row>
      <xdr:rowOff>297657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2775" y="627816"/>
          <a:ext cx="945819" cy="681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102"/>
  <sheetViews>
    <sheetView showGridLines="0" tabSelected="1" view="pageBreakPreview" topLeftCell="D73" zoomScale="89" zoomScaleNormal="100" zoomScaleSheetLayoutView="89" workbookViewId="0">
      <selection activeCell="I92" sqref="I92"/>
    </sheetView>
  </sheetViews>
  <sheetFormatPr baseColWidth="10" defaultColWidth="11.42578125" defaultRowHeight="15" x14ac:dyDescent="0.25"/>
  <cols>
    <col min="1" max="1" width="112.28515625" customWidth="1"/>
    <col min="2" max="3" width="30.140625" customWidth="1"/>
    <col min="4" max="4" width="25" customWidth="1"/>
    <col min="5" max="5" width="27.28515625" customWidth="1"/>
    <col min="6" max="6" width="24.85546875" bestFit="1" customWidth="1"/>
    <col min="7" max="7" width="26.85546875" customWidth="1"/>
    <col min="8" max="8" width="27.42578125" bestFit="1" customWidth="1"/>
    <col min="9" max="9" width="24.85546875" bestFit="1" customWidth="1"/>
    <col min="10" max="10" width="13.28515625" customWidth="1"/>
    <col min="11" max="11" width="15" customWidth="1"/>
    <col min="12" max="12" width="20.85546875" customWidth="1"/>
    <col min="13" max="13" width="14.85546875" customWidth="1"/>
    <col min="14" max="14" width="19.140625" customWidth="1"/>
    <col min="15" max="15" width="18.28515625" customWidth="1"/>
    <col min="16" max="16" width="31" bestFit="1" customWidth="1"/>
  </cols>
  <sheetData>
    <row r="3" spans="1:16" ht="28.5" customHeight="1" x14ac:dyDescent="0.25">
      <c r="A3" s="32" t="s">
        <v>91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16" ht="21" customHeight="1" x14ac:dyDescent="0.25">
      <c r="A4" s="34" t="s">
        <v>92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ht="28.5" x14ac:dyDescent="0.25">
      <c r="A5" s="39">
        <v>2025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ht="25.5" customHeight="1" x14ac:dyDescent="0.25">
      <c r="A6" s="41" t="s">
        <v>88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1:16" ht="21.75" customHeight="1" x14ac:dyDescent="0.25">
      <c r="A7" s="28" t="s">
        <v>73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9" spans="1:16" s="5" customFormat="1" ht="25.5" customHeight="1" x14ac:dyDescent="0.35">
      <c r="A9" s="36" t="s">
        <v>63</v>
      </c>
      <c r="B9" s="37" t="s">
        <v>90</v>
      </c>
      <c r="C9" s="37" t="s">
        <v>89</v>
      </c>
      <c r="D9" s="29" t="s">
        <v>87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</row>
    <row r="10" spans="1:16" s="5" customFormat="1" ht="23.25" x14ac:dyDescent="0.35">
      <c r="A10" s="36"/>
      <c r="B10" s="38"/>
      <c r="C10" s="38"/>
      <c r="D10" s="8" t="s">
        <v>75</v>
      </c>
      <c r="E10" s="8" t="s">
        <v>76</v>
      </c>
      <c r="F10" s="8" t="s">
        <v>77</v>
      </c>
      <c r="G10" s="8" t="s">
        <v>78</v>
      </c>
      <c r="H10" s="9" t="s">
        <v>79</v>
      </c>
      <c r="I10" s="8" t="s">
        <v>80</v>
      </c>
      <c r="J10" s="9" t="s">
        <v>81</v>
      </c>
      <c r="K10" s="8" t="s">
        <v>82</v>
      </c>
      <c r="L10" s="8" t="s">
        <v>83</v>
      </c>
      <c r="M10" s="8" t="s">
        <v>84</v>
      </c>
      <c r="N10" s="8" t="s">
        <v>85</v>
      </c>
      <c r="O10" s="9" t="s">
        <v>86</v>
      </c>
      <c r="P10" s="8" t="s">
        <v>74</v>
      </c>
    </row>
    <row r="11" spans="1:16" s="5" customFormat="1" ht="23.25" x14ac:dyDescent="0.35">
      <c r="A11" s="10" t="s">
        <v>0</v>
      </c>
      <c r="B11" s="11">
        <f>B12+B18+B28+B38+B47+B54+B64</f>
        <v>16525891997</v>
      </c>
      <c r="C11" s="11">
        <f>C12+C18+C28+C38+C47+C54+C64</f>
        <v>16525891997</v>
      </c>
      <c r="D11" s="11">
        <f>D12+D18+D28+D38+D47+D54+D64</f>
        <v>630653135.16000009</v>
      </c>
      <c r="E11" s="11">
        <f t="shared" ref="E11" si="0">E12+E18+E28+E38+E47+E54+E64</f>
        <v>639882196.47000003</v>
      </c>
      <c r="F11" s="11">
        <f t="shared" ref="F11" si="1">F12+F18+F28+F38+F47+F54+F64</f>
        <v>516691934.65999997</v>
      </c>
      <c r="G11" s="11">
        <f t="shared" ref="G11" si="2">G12+G18+G28+G38+G47+G54+G64</f>
        <v>1021351760.11</v>
      </c>
      <c r="H11" s="11">
        <f t="shared" ref="H11" si="3">H12+H18+H28+H38+H47+H54+H64</f>
        <v>2193923456.3000002</v>
      </c>
      <c r="I11" s="11">
        <f t="shared" ref="I11" si="4">I12+I18+I28+I38+I47+I54+I64</f>
        <v>770885464.51999998</v>
      </c>
      <c r="J11" s="11">
        <f t="shared" ref="J11" si="5">J12+J18+J28+J38+J47+J54+J64</f>
        <v>0</v>
      </c>
      <c r="K11" s="11">
        <f t="shared" ref="K11" si="6">K12+K18+K28+K38+K47+K54+K64</f>
        <v>0</v>
      </c>
      <c r="L11" s="11">
        <f t="shared" ref="L11" si="7">L12+L18+L28+L38+L47+L54+L64</f>
        <v>0</v>
      </c>
      <c r="M11" s="11">
        <f t="shared" ref="M11" si="8">M12+M18+M28+M38+M47+M54+M64</f>
        <v>0</v>
      </c>
      <c r="N11" s="11">
        <f t="shared" ref="N11" si="9">N12+N18+N28+N38+N47+N54+N64</f>
        <v>0</v>
      </c>
      <c r="O11" s="11">
        <f t="shared" ref="O11" si="10">O12+O18+O28+O38+O47+O54+O64</f>
        <v>0</v>
      </c>
      <c r="P11" s="12">
        <f>SUM(D11:O11)</f>
        <v>5773387947.2200012</v>
      </c>
    </row>
    <row r="12" spans="1:16" s="5" customFormat="1" ht="23.25" x14ac:dyDescent="0.35">
      <c r="A12" s="13" t="s">
        <v>1</v>
      </c>
      <c r="B12" s="12">
        <f t="shared" ref="B12:D12" si="11">SUM(B13:B17)</f>
        <v>1512377524</v>
      </c>
      <c r="C12" s="12">
        <f t="shared" si="11"/>
        <v>1512377524</v>
      </c>
      <c r="D12" s="12">
        <f t="shared" si="11"/>
        <v>94822477.890000001</v>
      </c>
      <c r="E12" s="12">
        <f t="shared" ref="E12" si="12">SUM(E13:E17)</f>
        <v>99975093.719999999</v>
      </c>
      <c r="F12" s="12">
        <f t="shared" ref="F12" si="13">SUM(F13:F17)</f>
        <v>98325457.920000002</v>
      </c>
      <c r="G12" s="12">
        <f t="shared" ref="G12" si="14">SUM(G13:G17)</f>
        <v>167027213.90000001</v>
      </c>
      <c r="H12" s="12">
        <f t="shared" ref="H12" si="15">SUM(H13:H17)</f>
        <v>110097388.09</v>
      </c>
      <c r="I12" s="12">
        <f t="shared" ref="I12" si="16">SUM(I13:I17)</f>
        <v>102767522.94999999</v>
      </c>
      <c r="J12" s="12">
        <f>SUM(J13:J17)</f>
        <v>0</v>
      </c>
      <c r="K12" s="12">
        <f t="shared" ref="K12" si="17">SUM(K13:K17)</f>
        <v>0</v>
      </c>
      <c r="L12" s="12">
        <f t="shared" ref="L12" si="18">SUM(L13:L17)</f>
        <v>0</v>
      </c>
      <c r="M12" s="12">
        <f t="shared" ref="M12" si="19">SUM(M13:M17)</f>
        <v>0</v>
      </c>
      <c r="N12" s="12">
        <f t="shared" ref="N12" si="20">SUM(N13:N17)</f>
        <v>0</v>
      </c>
      <c r="O12" s="12">
        <f t="shared" ref="O12" si="21">SUM(O13:O17)</f>
        <v>0</v>
      </c>
      <c r="P12" s="14">
        <f>SUM(D12:O12)</f>
        <v>673015154.47000003</v>
      </c>
    </row>
    <row r="13" spans="1:16" s="5" customFormat="1" ht="23.25" x14ac:dyDescent="0.35">
      <c r="A13" s="15" t="s">
        <v>2</v>
      </c>
      <c r="B13" s="16">
        <v>1155692730</v>
      </c>
      <c r="C13" s="16">
        <v>1155638730</v>
      </c>
      <c r="D13" s="16">
        <v>79440883.329999998</v>
      </c>
      <c r="E13" s="16">
        <v>84641439.019999996</v>
      </c>
      <c r="F13" s="16">
        <v>82696669.260000005</v>
      </c>
      <c r="G13" s="16">
        <v>81790938.709999993</v>
      </c>
      <c r="H13" s="16">
        <v>92136290.5</v>
      </c>
      <c r="I13" s="16">
        <v>86587536.989999995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2">
        <f t="shared" ref="P13:P75" si="22">SUM(D13:O13)</f>
        <v>507293757.81</v>
      </c>
    </row>
    <row r="14" spans="1:16" s="5" customFormat="1" ht="23.25" x14ac:dyDescent="0.35">
      <c r="A14" s="15" t="s">
        <v>3</v>
      </c>
      <c r="B14" s="16">
        <v>197496300</v>
      </c>
      <c r="C14" s="16">
        <v>197550300</v>
      </c>
      <c r="D14" s="16">
        <v>3221025</v>
      </c>
      <c r="E14" s="16">
        <v>3166525</v>
      </c>
      <c r="F14" s="16">
        <v>3244014.77</v>
      </c>
      <c r="G14" s="16">
        <v>72684652.040000007</v>
      </c>
      <c r="H14" s="16">
        <v>4811745.84</v>
      </c>
      <c r="I14" s="16">
        <v>3431994.74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2">
        <f t="shared" si="22"/>
        <v>90559957.390000001</v>
      </c>
    </row>
    <row r="15" spans="1:16" s="5" customFormat="1" ht="23.25" x14ac:dyDescent="0.35">
      <c r="A15" s="15" t="s">
        <v>4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2">
        <f t="shared" si="22"/>
        <v>0</v>
      </c>
    </row>
    <row r="16" spans="1:16" s="5" customFormat="1" ht="23.25" x14ac:dyDescent="0.35">
      <c r="A16" s="15" t="s">
        <v>5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2">
        <f t="shared" si="22"/>
        <v>0</v>
      </c>
    </row>
    <row r="17" spans="1:16" s="5" customFormat="1" ht="23.25" x14ac:dyDescent="0.35">
      <c r="A17" s="15" t="s">
        <v>6</v>
      </c>
      <c r="B17" s="16">
        <v>159188494</v>
      </c>
      <c r="C17" s="16">
        <v>159188494</v>
      </c>
      <c r="D17" s="16">
        <v>12160569.560000001</v>
      </c>
      <c r="E17" s="16">
        <v>12167129.699999999</v>
      </c>
      <c r="F17" s="16">
        <v>12384773.890000001</v>
      </c>
      <c r="G17" s="16">
        <v>12551623.15</v>
      </c>
      <c r="H17" s="16">
        <v>13149351.75</v>
      </c>
      <c r="I17" s="16">
        <v>12747991.220000001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2">
        <f t="shared" si="22"/>
        <v>75161439.269999996</v>
      </c>
    </row>
    <row r="18" spans="1:16" s="5" customFormat="1" ht="23.25" x14ac:dyDescent="0.35">
      <c r="A18" s="13" t="s">
        <v>7</v>
      </c>
      <c r="B18" s="12">
        <f>SUM(B19:B27)</f>
        <v>3983065048</v>
      </c>
      <c r="C18" s="12">
        <f t="shared" ref="C18:D18" si="23">SUM(C19:C27)</f>
        <v>4070765047.9899998</v>
      </c>
      <c r="D18" s="12">
        <f t="shared" si="23"/>
        <v>195468465.60000002</v>
      </c>
      <c r="E18" s="12">
        <f t="shared" ref="E18" si="24">SUM(E19:E27)</f>
        <v>335117626.50999999</v>
      </c>
      <c r="F18" s="12">
        <f t="shared" ref="F18" si="25">SUM(F19:F27)</f>
        <v>277729846.89999998</v>
      </c>
      <c r="G18" s="12">
        <f t="shared" ref="G18" si="26">SUM(G19:G27)</f>
        <v>337981563.30000001</v>
      </c>
      <c r="H18" s="12">
        <f t="shared" ref="H18" si="27">SUM(H19:H27)</f>
        <v>310768354.68000001</v>
      </c>
      <c r="I18" s="12">
        <f t="shared" ref="I18" si="28">SUM(I19:I27)</f>
        <v>275388123.28000003</v>
      </c>
      <c r="J18" s="12">
        <f>SUM(J19:J27)</f>
        <v>0</v>
      </c>
      <c r="K18" s="12">
        <f t="shared" ref="K18" si="29">SUM(K19:K27)</f>
        <v>0</v>
      </c>
      <c r="L18" s="12">
        <f t="shared" ref="L18" si="30">SUM(L19:L27)</f>
        <v>0</v>
      </c>
      <c r="M18" s="12">
        <f t="shared" ref="M18" si="31">SUM(M19:M27)</f>
        <v>0</v>
      </c>
      <c r="N18" s="12">
        <f t="shared" ref="N18" si="32">SUM(N19:N27)</f>
        <v>0</v>
      </c>
      <c r="O18" s="12">
        <f t="shared" ref="O18" si="33">SUM(O19:O27)</f>
        <v>0</v>
      </c>
      <c r="P18" s="12">
        <f t="shared" si="22"/>
        <v>1732453980.27</v>
      </c>
    </row>
    <row r="19" spans="1:16" s="5" customFormat="1" ht="23.25" x14ac:dyDescent="0.35">
      <c r="A19" s="15" t="s">
        <v>8</v>
      </c>
      <c r="B19" s="16">
        <v>663000000</v>
      </c>
      <c r="C19" s="16">
        <v>663000000</v>
      </c>
      <c r="D19" s="16">
        <v>51769175.82</v>
      </c>
      <c r="E19" s="16">
        <v>52057129.219999999</v>
      </c>
      <c r="F19" s="16">
        <v>60660801.280000001</v>
      </c>
      <c r="G19" s="16">
        <v>61592748.810000002</v>
      </c>
      <c r="H19" s="16">
        <v>62610488.700000003</v>
      </c>
      <c r="I19" s="16">
        <v>64124452.920000002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2">
        <f t="shared" si="22"/>
        <v>352814796.75</v>
      </c>
    </row>
    <row r="20" spans="1:16" s="5" customFormat="1" ht="23.25" x14ac:dyDescent="0.35">
      <c r="A20" s="15" t="s">
        <v>9</v>
      </c>
      <c r="B20" s="16">
        <v>500000</v>
      </c>
      <c r="C20" s="16">
        <v>1000000</v>
      </c>
      <c r="D20" s="16">
        <v>0</v>
      </c>
      <c r="E20" s="16">
        <v>150379.20000000001</v>
      </c>
      <c r="F20" s="16">
        <v>150379.20000000001</v>
      </c>
      <c r="G20" s="16">
        <v>0</v>
      </c>
      <c r="H20" s="16">
        <v>75189.600000000006</v>
      </c>
      <c r="I20" s="16">
        <v>75189.600000000006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2">
        <f t="shared" si="22"/>
        <v>451137.6</v>
      </c>
    </row>
    <row r="21" spans="1:16" s="5" customFormat="1" ht="23.25" x14ac:dyDescent="0.35">
      <c r="A21" s="15" t="s">
        <v>10</v>
      </c>
      <c r="B21" s="16">
        <v>300000</v>
      </c>
      <c r="C21" s="16">
        <v>300000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129928.8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2">
        <f t="shared" si="22"/>
        <v>129928.8</v>
      </c>
    </row>
    <row r="22" spans="1:16" s="5" customFormat="1" ht="23.25" x14ac:dyDescent="0.35">
      <c r="A22" s="15" t="s">
        <v>11</v>
      </c>
      <c r="B22" s="16">
        <v>29679000</v>
      </c>
      <c r="C22" s="16">
        <v>63679000</v>
      </c>
      <c r="D22" s="16">
        <v>0</v>
      </c>
      <c r="E22" s="16">
        <v>18427516.390000001</v>
      </c>
      <c r="F22" s="16">
        <v>0</v>
      </c>
      <c r="G22" s="16">
        <v>0</v>
      </c>
      <c r="H22" s="16">
        <v>0</v>
      </c>
      <c r="I22" s="16">
        <v>11774640.470000001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2">
        <f t="shared" si="22"/>
        <v>30202156.859999999</v>
      </c>
    </row>
    <row r="23" spans="1:16" s="5" customFormat="1" ht="23.25" x14ac:dyDescent="0.35">
      <c r="A23" s="15" t="s">
        <v>12</v>
      </c>
      <c r="B23" s="16">
        <v>16000000</v>
      </c>
      <c r="C23" s="16">
        <v>14500000</v>
      </c>
      <c r="D23" s="16">
        <v>0</v>
      </c>
      <c r="E23" s="16">
        <v>273911.59999999998</v>
      </c>
      <c r="F23" s="16">
        <v>0</v>
      </c>
      <c r="G23" s="16">
        <v>0</v>
      </c>
      <c r="H23" s="16">
        <v>0</v>
      </c>
      <c r="I23" s="16">
        <v>1731625.9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2">
        <f t="shared" si="22"/>
        <v>2005537.5</v>
      </c>
    </row>
    <row r="24" spans="1:16" s="5" customFormat="1" ht="23.25" x14ac:dyDescent="0.35">
      <c r="A24" s="15" t="s">
        <v>13</v>
      </c>
      <c r="B24" s="16">
        <v>310100000</v>
      </c>
      <c r="C24" s="16">
        <v>310100000</v>
      </c>
      <c r="D24" s="16">
        <v>104882969.95</v>
      </c>
      <c r="E24" s="16">
        <v>7585070.6200000001</v>
      </c>
      <c r="F24" s="16">
        <v>95544480</v>
      </c>
      <c r="G24" s="16">
        <v>0</v>
      </c>
      <c r="H24" s="16">
        <v>54811809.340000004</v>
      </c>
      <c r="I24" s="16">
        <v>3360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2">
        <f t="shared" si="22"/>
        <v>262827689.91</v>
      </c>
    </row>
    <row r="25" spans="1:16" s="20" customFormat="1" ht="46.5" x14ac:dyDescent="0.25">
      <c r="A25" s="17" t="s">
        <v>95</v>
      </c>
      <c r="B25" s="18">
        <v>2115266051</v>
      </c>
      <c r="C25" s="18">
        <v>2070966050.99</v>
      </c>
      <c r="D25" s="18">
        <v>0</v>
      </c>
      <c r="E25" s="18">
        <v>196849177.47</v>
      </c>
      <c r="F25" s="18">
        <v>85002831.200000003</v>
      </c>
      <c r="G25" s="18">
        <v>201903621.19</v>
      </c>
      <c r="H25" s="18">
        <v>122192012.25</v>
      </c>
      <c r="I25" s="18">
        <v>152372852.97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9">
        <f t="shared" si="22"/>
        <v>758320495.08000004</v>
      </c>
    </row>
    <row r="26" spans="1:16" s="5" customFormat="1" ht="23.25" x14ac:dyDescent="0.35">
      <c r="A26" s="15" t="s">
        <v>14</v>
      </c>
      <c r="B26" s="16">
        <v>845719997</v>
      </c>
      <c r="C26" s="16">
        <v>934719997</v>
      </c>
      <c r="D26" s="16">
        <v>38816319.829999998</v>
      </c>
      <c r="E26" s="16">
        <v>59519562.009999998</v>
      </c>
      <c r="F26" s="16">
        <v>36341147.219999999</v>
      </c>
      <c r="G26" s="16">
        <v>74475930.299999997</v>
      </c>
      <c r="H26" s="16">
        <v>71078854.790000007</v>
      </c>
      <c r="I26" s="16">
        <v>45093207.119999997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2">
        <f t="shared" si="22"/>
        <v>325325021.27000004</v>
      </c>
    </row>
    <row r="27" spans="1:16" s="5" customFormat="1" ht="23.25" x14ac:dyDescent="0.35">
      <c r="A27" s="15" t="s">
        <v>15</v>
      </c>
      <c r="B27" s="16">
        <v>2500000</v>
      </c>
      <c r="C27" s="16">
        <v>12500000</v>
      </c>
      <c r="D27" s="16">
        <v>0</v>
      </c>
      <c r="E27" s="16">
        <v>254880</v>
      </c>
      <c r="F27" s="16">
        <v>30208</v>
      </c>
      <c r="G27" s="16">
        <v>9263</v>
      </c>
      <c r="H27" s="16">
        <v>0</v>
      </c>
      <c r="I27" s="16">
        <v>82865.5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2">
        <f t="shared" si="22"/>
        <v>377216.5</v>
      </c>
    </row>
    <row r="28" spans="1:16" s="5" customFormat="1" ht="23.25" x14ac:dyDescent="0.35">
      <c r="A28" s="13" t="s">
        <v>16</v>
      </c>
      <c r="B28" s="12">
        <f t="shared" ref="B28:D28" si="34">SUM(B29:B37)</f>
        <v>368250000</v>
      </c>
      <c r="C28" s="12">
        <f>SUM(C29:C37)</f>
        <v>370550000.00999999</v>
      </c>
      <c r="D28" s="12">
        <f t="shared" si="34"/>
        <v>0</v>
      </c>
      <c r="E28" s="12">
        <f t="shared" ref="E28" si="35">SUM(E29:E37)</f>
        <v>33944896.050000004</v>
      </c>
      <c r="F28" s="12">
        <f t="shared" ref="F28" si="36">SUM(F29:F37)</f>
        <v>25036620.359999999</v>
      </c>
      <c r="G28" s="12">
        <f t="shared" ref="G28" si="37">SUM(G29:G37)</f>
        <v>2078678.3199999998</v>
      </c>
      <c r="H28" s="12">
        <f t="shared" ref="H28" si="38">SUM(H29:H37)</f>
        <v>35054600.25</v>
      </c>
      <c r="I28" s="12">
        <f t="shared" ref="I28" si="39">SUM(I29:I37)</f>
        <v>20649787.109999999</v>
      </c>
      <c r="J28" s="12">
        <f>SUM(J29:J37)</f>
        <v>0</v>
      </c>
      <c r="K28" s="12">
        <f t="shared" ref="K28" si="40">SUM(K29:K37)</f>
        <v>0</v>
      </c>
      <c r="L28" s="12">
        <f t="shared" ref="L28" si="41">SUM(L29:L37)</f>
        <v>0</v>
      </c>
      <c r="M28" s="12">
        <f t="shared" ref="M28" si="42">SUM(M29:M37)</f>
        <v>0</v>
      </c>
      <c r="N28" s="12">
        <f t="shared" ref="N28" si="43">SUM(N29:N37)</f>
        <v>0</v>
      </c>
      <c r="O28" s="12">
        <f t="shared" ref="O28" si="44">SUM(O29:O37)</f>
        <v>0</v>
      </c>
      <c r="P28" s="12">
        <f t="shared" si="22"/>
        <v>116764582.09</v>
      </c>
    </row>
    <row r="29" spans="1:16" s="5" customFormat="1" ht="23.25" x14ac:dyDescent="0.35">
      <c r="A29" s="15" t="s">
        <v>17</v>
      </c>
      <c r="B29" s="16">
        <v>3100000</v>
      </c>
      <c r="C29" s="16">
        <v>2600000</v>
      </c>
      <c r="D29" s="16">
        <v>0</v>
      </c>
      <c r="E29" s="16">
        <v>221916.79999999999</v>
      </c>
      <c r="F29" s="16">
        <v>163405</v>
      </c>
      <c r="G29" s="16">
        <v>164560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2">
        <f t="shared" si="22"/>
        <v>549881.80000000005</v>
      </c>
    </row>
    <row r="30" spans="1:16" s="5" customFormat="1" ht="23.25" x14ac:dyDescent="0.35">
      <c r="A30" s="15" t="s">
        <v>18</v>
      </c>
      <c r="B30" s="16">
        <v>2500000</v>
      </c>
      <c r="C30" s="16">
        <v>2500000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42399.62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2">
        <f t="shared" si="22"/>
        <v>42399.62</v>
      </c>
    </row>
    <row r="31" spans="1:16" s="5" customFormat="1" ht="23.25" x14ac:dyDescent="0.35">
      <c r="A31" s="15" t="s">
        <v>19</v>
      </c>
      <c r="B31" s="16">
        <v>107400000</v>
      </c>
      <c r="C31" s="16">
        <v>105900000</v>
      </c>
      <c r="D31" s="16">
        <v>0</v>
      </c>
      <c r="E31" s="16">
        <v>1019520</v>
      </c>
      <c r="F31" s="16">
        <v>14145840</v>
      </c>
      <c r="G31" s="16">
        <v>37760</v>
      </c>
      <c r="H31" s="16">
        <v>7846225.9199999999</v>
      </c>
      <c r="I31" s="16">
        <v>18433518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2">
        <f t="shared" si="22"/>
        <v>41482863.920000002</v>
      </c>
    </row>
    <row r="32" spans="1:16" s="5" customFormat="1" ht="23.25" x14ac:dyDescent="0.35">
      <c r="A32" s="15" t="s">
        <v>20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2">
        <f t="shared" si="22"/>
        <v>0</v>
      </c>
    </row>
    <row r="33" spans="1:16" s="5" customFormat="1" ht="23.25" x14ac:dyDescent="0.35">
      <c r="A33" s="15" t="s">
        <v>21</v>
      </c>
      <c r="B33" s="16">
        <v>40400000</v>
      </c>
      <c r="C33" s="16">
        <v>38587000</v>
      </c>
      <c r="D33" s="16">
        <v>0</v>
      </c>
      <c r="E33" s="16">
        <v>62658</v>
      </c>
      <c r="F33" s="16">
        <v>5588000</v>
      </c>
      <c r="G33" s="16">
        <v>0</v>
      </c>
      <c r="H33" s="16">
        <v>0</v>
      </c>
      <c r="I33" s="16">
        <v>1300299.79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2">
        <f t="shared" si="22"/>
        <v>6950957.79</v>
      </c>
    </row>
    <row r="34" spans="1:16" s="5" customFormat="1" ht="23.25" x14ac:dyDescent="0.35">
      <c r="A34" s="15" t="s">
        <v>22</v>
      </c>
      <c r="B34" s="16">
        <v>7100000</v>
      </c>
      <c r="C34" s="16">
        <v>7100000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2">
        <f t="shared" si="22"/>
        <v>0</v>
      </c>
    </row>
    <row r="35" spans="1:16" s="5" customFormat="1" ht="23.25" x14ac:dyDescent="0.35">
      <c r="A35" s="15" t="s">
        <v>23</v>
      </c>
      <c r="B35" s="16">
        <v>20600000</v>
      </c>
      <c r="C35" s="16">
        <v>22913000</v>
      </c>
      <c r="D35" s="16">
        <v>0</v>
      </c>
      <c r="E35" s="16">
        <v>1853434.58</v>
      </c>
      <c r="F35" s="16">
        <v>0</v>
      </c>
      <c r="G35" s="16">
        <v>1087056.74</v>
      </c>
      <c r="H35" s="16">
        <v>1237999.44</v>
      </c>
      <c r="I35" s="16">
        <v>279039.02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2">
        <f t="shared" si="22"/>
        <v>4457529.78</v>
      </c>
    </row>
    <row r="36" spans="1:16" s="20" customFormat="1" ht="46.5" x14ac:dyDescent="0.25">
      <c r="A36" s="17" t="s">
        <v>94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9">
        <f t="shared" si="22"/>
        <v>0</v>
      </c>
    </row>
    <row r="37" spans="1:16" s="5" customFormat="1" ht="23.25" x14ac:dyDescent="0.35">
      <c r="A37" s="15" t="s">
        <v>24</v>
      </c>
      <c r="B37" s="16">
        <v>187150000</v>
      </c>
      <c r="C37" s="16">
        <v>190950000.00999999</v>
      </c>
      <c r="D37" s="16">
        <v>0</v>
      </c>
      <c r="E37" s="16">
        <v>30787366.670000002</v>
      </c>
      <c r="F37" s="16">
        <v>5139375.3600000003</v>
      </c>
      <c r="G37" s="16">
        <v>789301.58</v>
      </c>
      <c r="H37" s="16">
        <v>25970374.890000001</v>
      </c>
      <c r="I37" s="16">
        <v>594530.68000000005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2">
        <f t="shared" si="22"/>
        <v>63280949.18</v>
      </c>
    </row>
    <row r="38" spans="1:16" s="5" customFormat="1" ht="23.25" x14ac:dyDescent="0.35">
      <c r="A38" s="13" t="s">
        <v>25</v>
      </c>
      <c r="B38" s="12">
        <f t="shared" ref="B38:D38" si="45">SUM(B39:B47)</f>
        <v>500000</v>
      </c>
      <c r="C38" s="12">
        <f t="shared" si="45"/>
        <v>500000</v>
      </c>
      <c r="D38" s="12">
        <f t="shared" si="45"/>
        <v>0</v>
      </c>
      <c r="E38" s="12">
        <f t="shared" ref="E38" si="46">SUM(E39:E47)</f>
        <v>262008.4</v>
      </c>
      <c r="F38" s="12">
        <f t="shared" ref="F38" si="47">SUM(F39:F47)</f>
        <v>0</v>
      </c>
      <c r="G38" s="12">
        <f t="shared" ref="G38" si="48">SUM(G39:G47)</f>
        <v>0</v>
      </c>
      <c r="H38" s="12">
        <f t="shared" ref="H38" si="49">SUM(H39:H47)</f>
        <v>0</v>
      </c>
      <c r="I38" s="12">
        <f t="shared" ref="I38" si="50">SUM(I39:I47)</f>
        <v>0</v>
      </c>
      <c r="J38" s="12">
        <f>SUM(J39:J47)</f>
        <v>0</v>
      </c>
      <c r="K38" s="12">
        <f t="shared" ref="K38" si="51">SUM(K39:K47)</f>
        <v>0</v>
      </c>
      <c r="L38" s="12">
        <f t="shared" ref="L38" si="52">SUM(L39:L47)</f>
        <v>0</v>
      </c>
      <c r="M38" s="12">
        <f t="shared" ref="M38" si="53">SUM(M39:M47)</f>
        <v>0</v>
      </c>
      <c r="N38" s="12">
        <f t="shared" ref="N38" si="54">SUM(N39:N47)</f>
        <v>0</v>
      </c>
      <c r="O38" s="12">
        <f t="shared" ref="O38" si="55">SUM(O39:O47)</f>
        <v>0</v>
      </c>
      <c r="P38" s="12">
        <f t="shared" si="22"/>
        <v>262008.4</v>
      </c>
    </row>
    <row r="39" spans="1:16" s="5" customFormat="1" ht="23.25" x14ac:dyDescent="0.35">
      <c r="A39" s="15" t="s">
        <v>26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2">
        <f t="shared" si="22"/>
        <v>0</v>
      </c>
    </row>
    <row r="40" spans="1:16" s="5" customFormat="1" ht="23.25" x14ac:dyDescent="0.35">
      <c r="A40" s="15" t="s">
        <v>27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2">
        <f t="shared" si="22"/>
        <v>0</v>
      </c>
    </row>
    <row r="41" spans="1:16" s="5" customFormat="1" ht="23.25" x14ac:dyDescent="0.35">
      <c r="A41" s="15" t="s">
        <v>28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2">
        <f t="shared" si="22"/>
        <v>0</v>
      </c>
    </row>
    <row r="42" spans="1:16" s="5" customFormat="1" ht="23.25" x14ac:dyDescent="0.35">
      <c r="A42" s="15" t="s">
        <v>29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2">
        <f t="shared" si="22"/>
        <v>0</v>
      </c>
    </row>
    <row r="43" spans="1:16" s="5" customFormat="1" ht="23.25" x14ac:dyDescent="0.35">
      <c r="A43" s="15" t="s">
        <v>30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2">
        <f t="shared" si="22"/>
        <v>0</v>
      </c>
    </row>
    <row r="44" spans="1:16" s="5" customFormat="1" ht="23.25" x14ac:dyDescent="0.35">
      <c r="A44" s="15" t="s">
        <v>31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2">
        <f t="shared" si="22"/>
        <v>0</v>
      </c>
    </row>
    <row r="45" spans="1:16" s="5" customFormat="1" ht="23.25" x14ac:dyDescent="0.35">
      <c r="A45" s="15" t="s">
        <v>32</v>
      </c>
      <c r="B45" s="16">
        <v>500000</v>
      </c>
      <c r="C45" s="16">
        <v>500000</v>
      </c>
      <c r="D45" s="16">
        <v>0</v>
      </c>
      <c r="E45" s="16">
        <v>262008.4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2">
        <f t="shared" si="22"/>
        <v>262008.4</v>
      </c>
    </row>
    <row r="46" spans="1:16" s="5" customFormat="1" ht="23.25" x14ac:dyDescent="0.35">
      <c r="A46" s="15" t="s">
        <v>33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2">
        <f t="shared" si="22"/>
        <v>0</v>
      </c>
    </row>
    <row r="47" spans="1:16" s="5" customFormat="1" ht="23.25" x14ac:dyDescent="0.35">
      <c r="A47" s="13" t="s">
        <v>34</v>
      </c>
      <c r="B47" s="12">
        <f t="shared" ref="B47" si="56">SUM(B48:B53)</f>
        <v>0</v>
      </c>
      <c r="C47" s="12">
        <f t="shared" ref="C47:D47" si="57">SUM(C48:C53)</f>
        <v>0</v>
      </c>
      <c r="D47" s="12">
        <f t="shared" si="57"/>
        <v>0</v>
      </c>
      <c r="E47" s="12">
        <f t="shared" ref="E47" si="58">SUM(E48:E53)</f>
        <v>0</v>
      </c>
      <c r="F47" s="12">
        <f t="shared" ref="F47" si="59">SUM(F48:F53)</f>
        <v>0</v>
      </c>
      <c r="G47" s="12">
        <f t="shared" ref="G47" si="60">SUM(G48:G53)</f>
        <v>0</v>
      </c>
      <c r="H47" s="12">
        <f t="shared" ref="H47" si="61">SUM(H48:H53)</f>
        <v>0</v>
      </c>
      <c r="I47" s="12">
        <f t="shared" ref="I47" si="62">SUM(I48:I53)</f>
        <v>0</v>
      </c>
      <c r="J47" s="12">
        <f>SUM(J48:J53)</f>
        <v>0</v>
      </c>
      <c r="K47" s="12">
        <f t="shared" ref="K47" si="63">SUM(K48:K53)</f>
        <v>0</v>
      </c>
      <c r="L47" s="12">
        <f t="shared" ref="L47" si="64">SUM(L48:L53)</f>
        <v>0</v>
      </c>
      <c r="M47" s="12">
        <f t="shared" ref="M47" si="65">SUM(M48:M53)</f>
        <v>0</v>
      </c>
      <c r="N47" s="12">
        <f t="shared" ref="N47" si="66">SUM(N48:N53)</f>
        <v>0</v>
      </c>
      <c r="O47" s="12">
        <f t="shared" ref="O47" si="67">SUM(O48:O53)</f>
        <v>0</v>
      </c>
      <c r="P47" s="12">
        <f t="shared" si="22"/>
        <v>0</v>
      </c>
    </row>
    <row r="48" spans="1:16" s="5" customFormat="1" ht="23.25" x14ac:dyDescent="0.35">
      <c r="A48" s="15" t="s">
        <v>35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2">
        <f t="shared" si="22"/>
        <v>0</v>
      </c>
    </row>
    <row r="49" spans="1:16" s="5" customFormat="1" ht="23.25" x14ac:dyDescent="0.35">
      <c r="A49" s="15" t="s">
        <v>36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2">
        <f t="shared" si="22"/>
        <v>0</v>
      </c>
    </row>
    <row r="50" spans="1:16" s="5" customFormat="1" ht="23.25" x14ac:dyDescent="0.35">
      <c r="A50" s="15" t="s">
        <v>37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2">
        <f t="shared" si="22"/>
        <v>0</v>
      </c>
    </row>
    <row r="51" spans="1:16" s="5" customFormat="1" ht="23.25" x14ac:dyDescent="0.35">
      <c r="A51" s="15" t="s">
        <v>38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2">
        <f t="shared" si="22"/>
        <v>0</v>
      </c>
    </row>
    <row r="52" spans="1:16" s="5" customFormat="1" ht="23.25" x14ac:dyDescent="0.35">
      <c r="A52" s="15" t="s">
        <v>39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2">
        <f t="shared" si="22"/>
        <v>0</v>
      </c>
    </row>
    <row r="53" spans="1:16" s="5" customFormat="1" ht="23.25" x14ac:dyDescent="0.35">
      <c r="A53" s="15" t="s">
        <v>40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2">
        <f t="shared" si="22"/>
        <v>0</v>
      </c>
    </row>
    <row r="54" spans="1:16" s="5" customFormat="1" ht="23.25" x14ac:dyDescent="0.35">
      <c r="A54" s="13" t="s">
        <v>41</v>
      </c>
      <c r="B54" s="12">
        <f t="shared" ref="B54:D54" si="68">SUM(B55:B63)</f>
        <v>4388769422</v>
      </c>
      <c r="C54" s="12">
        <f>SUM(C55:C63)</f>
        <v>3752769422</v>
      </c>
      <c r="D54" s="12">
        <f t="shared" si="68"/>
        <v>0</v>
      </c>
      <c r="E54" s="12">
        <f t="shared" ref="E54" si="69">SUM(E55:E63)</f>
        <v>45656066.469999999</v>
      </c>
      <c r="F54" s="12">
        <f t="shared" ref="F54" si="70">SUM(F55:F63)</f>
        <v>38833520.200000003</v>
      </c>
      <c r="G54" s="12">
        <f t="shared" ref="G54" si="71">SUM(G55:G63)</f>
        <v>93653217.309999987</v>
      </c>
      <c r="H54" s="12">
        <f t="shared" ref="H54" si="72">SUM(H55:H63)</f>
        <v>618179384.22000003</v>
      </c>
      <c r="I54" s="12">
        <f t="shared" ref="I54" si="73">SUM(I55:I63)</f>
        <v>1118791.67</v>
      </c>
      <c r="J54" s="12">
        <f>SUM(J55:J63)</f>
        <v>0</v>
      </c>
      <c r="K54" s="12">
        <f t="shared" ref="K54" si="74">SUM(K55:K63)</f>
        <v>0</v>
      </c>
      <c r="L54" s="12">
        <f t="shared" ref="L54" si="75">SUM(L55:L63)</f>
        <v>0</v>
      </c>
      <c r="M54" s="12">
        <f t="shared" ref="M54" si="76">SUM(M55:M63)</f>
        <v>0</v>
      </c>
      <c r="N54" s="12">
        <f t="shared" ref="N54" si="77">SUM(N55:N63)</f>
        <v>0</v>
      </c>
      <c r="O54" s="12">
        <f t="shared" ref="O54" si="78">SUM(O55:O63)</f>
        <v>0</v>
      </c>
      <c r="P54" s="12">
        <f t="shared" si="22"/>
        <v>797440979.87</v>
      </c>
    </row>
    <row r="55" spans="1:16" s="5" customFormat="1" ht="23.25" x14ac:dyDescent="0.35">
      <c r="A55" s="15" t="s">
        <v>42</v>
      </c>
      <c r="B55" s="16">
        <v>6500000</v>
      </c>
      <c r="C55" s="16">
        <v>12200000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944753.47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2">
        <f t="shared" si="22"/>
        <v>944753.47</v>
      </c>
    </row>
    <row r="56" spans="1:16" s="5" customFormat="1" ht="23.25" x14ac:dyDescent="0.35">
      <c r="A56" s="15" t="s">
        <v>43</v>
      </c>
      <c r="B56" s="16">
        <v>400000</v>
      </c>
      <c r="C56" s="16">
        <v>400000</v>
      </c>
      <c r="D56" s="16">
        <v>0</v>
      </c>
      <c r="E56" s="16">
        <v>125000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2">
        <f t="shared" si="22"/>
        <v>125000</v>
      </c>
    </row>
    <row r="57" spans="1:16" s="5" customFormat="1" ht="23.25" x14ac:dyDescent="0.35">
      <c r="A57" s="15" t="s">
        <v>44</v>
      </c>
      <c r="B57" s="16">
        <v>400000</v>
      </c>
      <c r="C57" s="16">
        <v>400000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2">
        <f t="shared" si="22"/>
        <v>0</v>
      </c>
    </row>
    <row r="58" spans="1:16" s="5" customFormat="1" ht="23.25" x14ac:dyDescent="0.35">
      <c r="A58" s="15" t="s">
        <v>45</v>
      </c>
      <c r="B58" s="16">
        <v>4005710645</v>
      </c>
      <c r="C58" s="16">
        <v>3504850645</v>
      </c>
      <c r="D58" s="16">
        <v>0</v>
      </c>
      <c r="E58" s="16">
        <v>31946210.890000001</v>
      </c>
      <c r="F58" s="16">
        <v>0</v>
      </c>
      <c r="G58" s="16">
        <v>78524760.069999993</v>
      </c>
      <c r="H58" s="16">
        <v>618179384.22000003</v>
      </c>
      <c r="I58" s="16">
        <v>169330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2">
        <f t="shared" si="22"/>
        <v>728819685.18000007</v>
      </c>
    </row>
    <row r="59" spans="1:16" s="5" customFormat="1" ht="23.25" x14ac:dyDescent="0.35">
      <c r="A59" s="15" t="s">
        <v>46</v>
      </c>
      <c r="B59" s="16">
        <v>7558777</v>
      </c>
      <c r="C59" s="16">
        <v>6358777</v>
      </c>
      <c r="D59" s="16">
        <v>0</v>
      </c>
      <c r="E59" s="16">
        <v>139810.01</v>
      </c>
      <c r="F59" s="16">
        <v>0</v>
      </c>
      <c r="G59" s="16">
        <v>0</v>
      </c>
      <c r="H59" s="16">
        <v>0</v>
      </c>
      <c r="I59" s="16">
        <v>4708.2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2">
        <f t="shared" si="22"/>
        <v>144518.21000000002</v>
      </c>
    </row>
    <row r="60" spans="1:16" s="5" customFormat="1" ht="23.25" x14ac:dyDescent="0.35">
      <c r="A60" s="15" t="s">
        <v>47</v>
      </c>
      <c r="B60" s="16">
        <v>7000000</v>
      </c>
      <c r="C60" s="16">
        <v>2500000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2">
        <f t="shared" si="22"/>
        <v>0</v>
      </c>
    </row>
    <row r="61" spans="1:16" s="5" customFormat="1" ht="23.25" x14ac:dyDescent="0.35">
      <c r="A61" s="15" t="s">
        <v>48</v>
      </c>
      <c r="B61" s="16">
        <v>0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2">
        <f t="shared" si="22"/>
        <v>0</v>
      </c>
    </row>
    <row r="62" spans="1:16" s="5" customFormat="1" ht="23.25" x14ac:dyDescent="0.35">
      <c r="A62" s="15" t="s">
        <v>49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2">
        <f t="shared" si="22"/>
        <v>0</v>
      </c>
    </row>
    <row r="63" spans="1:16" s="5" customFormat="1" ht="23.25" x14ac:dyDescent="0.35">
      <c r="A63" s="15" t="s">
        <v>50</v>
      </c>
      <c r="B63" s="16">
        <v>361200000</v>
      </c>
      <c r="C63" s="16">
        <v>226060000</v>
      </c>
      <c r="D63" s="16">
        <v>0</v>
      </c>
      <c r="E63" s="16">
        <v>13445045.57</v>
      </c>
      <c r="F63" s="16">
        <v>38833520.200000003</v>
      </c>
      <c r="G63" s="16">
        <v>15128457.24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2">
        <f t="shared" si="22"/>
        <v>67407023.010000005</v>
      </c>
    </row>
    <row r="64" spans="1:16" s="5" customFormat="1" ht="23.25" x14ac:dyDescent="0.35">
      <c r="A64" s="13" t="s">
        <v>51</v>
      </c>
      <c r="B64" s="12">
        <f t="shared" ref="B64:D64" si="79">SUM(B65:B68)</f>
        <v>6272930003</v>
      </c>
      <c r="C64" s="12">
        <f t="shared" si="79"/>
        <v>6818930003</v>
      </c>
      <c r="D64" s="12">
        <f t="shared" si="79"/>
        <v>340362191.67000002</v>
      </c>
      <c r="E64" s="12">
        <f t="shared" ref="E64" si="80">SUM(E65:E68)</f>
        <v>124926505.31999999</v>
      </c>
      <c r="F64" s="12">
        <f t="shared" ref="F64" si="81">SUM(F65:F68)</f>
        <v>76766489.280000001</v>
      </c>
      <c r="G64" s="12">
        <f t="shared" ref="G64" si="82">SUM(G65:G68)</f>
        <v>420611087.27999997</v>
      </c>
      <c r="H64" s="12">
        <f t="shared" ref="H64" si="83">SUM(H65:H68)</f>
        <v>1119823729.0599999</v>
      </c>
      <c r="I64" s="12">
        <f t="shared" ref="I64" si="84">SUM(I65:I68)</f>
        <v>370961239.50999999</v>
      </c>
      <c r="J64" s="12">
        <f>SUM(J65:J68)</f>
        <v>0</v>
      </c>
      <c r="K64" s="12">
        <f t="shared" ref="K64" si="85">SUM(K65:K68)</f>
        <v>0</v>
      </c>
      <c r="L64" s="12">
        <f t="shared" ref="L64" si="86">SUM(L65:L68)</f>
        <v>0</v>
      </c>
      <c r="M64" s="12">
        <f t="shared" ref="M64" si="87">SUM(M65:M68)</f>
        <v>0</v>
      </c>
      <c r="N64" s="12">
        <f t="shared" ref="N64" si="88">SUM(N65:N68)</f>
        <v>0</v>
      </c>
      <c r="O64" s="12">
        <f t="shared" ref="O64" si="89">SUM(O65:O68)</f>
        <v>0</v>
      </c>
      <c r="P64" s="12">
        <f t="shared" si="22"/>
        <v>2453451242.1199999</v>
      </c>
    </row>
    <row r="65" spans="1:16" s="5" customFormat="1" ht="23.25" x14ac:dyDescent="0.35">
      <c r="A65" s="15" t="s">
        <v>52</v>
      </c>
      <c r="B65" s="16">
        <v>3000000</v>
      </c>
      <c r="C65" s="16">
        <v>3000000</v>
      </c>
      <c r="D65" s="16">
        <v>0</v>
      </c>
      <c r="E65" s="16">
        <v>127594.21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2">
        <f t="shared" si="22"/>
        <v>127594.21</v>
      </c>
    </row>
    <row r="66" spans="1:16" s="5" customFormat="1" ht="23.25" x14ac:dyDescent="0.35">
      <c r="A66" s="15" t="s">
        <v>53</v>
      </c>
      <c r="B66" s="16">
        <v>6269930003</v>
      </c>
      <c r="C66" s="16">
        <v>6815930003</v>
      </c>
      <c r="D66" s="16">
        <v>340362191.67000002</v>
      </c>
      <c r="E66" s="16">
        <v>124798911.11</v>
      </c>
      <c r="F66" s="16">
        <v>76766489.280000001</v>
      </c>
      <c r="G66" s="16">
        <v>420611087.27999997</v>
      </c>
      <c r="H66" s="16">
        <v>1119823729.0599999</v>
      </c>
      <c r="I66" s="16">
        <v>370961239.50999999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2">
        <f t="shared" si="22"/>
        <v>2453323647.9099998</v>
      </c>
    </row>
    <row r="67" spans="1:16" s="5" customFormat="1" ht="23.25" x14ac:dyDescent="0.35">
      <c r="A67" s="15" t="s">
        <v>54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2">
        <f t="shared" si="22"/>
        <v>0</v>
      </c>
    </row>
    <row r="68" spans="1:16" s="20" customFormat="1" ht="46.5" x14ac:dyDescent="0.25">
      <c r="A68" s="17" t="s">
        <v>93</v>
      </c>
      <c r="B68" s="18">
        <v>0</v>
      </c>
      <c r="C68" s="18">
        <v>0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9">
        <f t="shared" si="22"/>
        <v>0</v>
      </c>
    </row>
    <row r="69" spans="1:16" s="5" customFormat="1" ht="23.25" x14ac:dyDescent="0.35">
      <c r="A69" s="13" t="s">
        <v>55</v>
      </c>
      <c r="B69" s="12">
        <f t="shared" ref="B69:D69" si="90">SUM(B70:B71)</f>
        <v>0</v>
      </c>
      <c r="C69" s="12">
        <f t="shared" si="90"/>
        <v>0</v>
      </c>
      <c r="D69" s="12">
        <f t="shared" si="90"/>
        <v>0</v>
      </c>
      <c r="E69" s="12">
        <f t="shared" ref="E69" si="91">SUM(E70:E71)</f>
        <v>0</v>
      </c>
      <c r="F69" s="12">
        <f t="shared" ref="F69" si="92">SUM(F70:F71)</f>
        <v>0</v>
      </c>
      <c r="G69" s="12">
        <f t="shared" ref="G69" si="93">SUM(G70:G71)</f>
        <v>0</v>
      </c>
      <c r="H69" s="12">
        <f t="shared" ref="H69" si="94">SUM(H70:H71)</f>
        <v>0</v>
      </c>
      <c r="I69" s="12">
        <f t="shared" ref="I69" si="95">SUM(I70:I71)</f>
        <v>0</v>
      </c>
      <c r="J69" s="12">
        <f>SUM(J70:J71)</f>
        <v>0</v>
      </c>
      <c r="K69" s="12">
        <f t="shared" ref="K69" si="96">SUM(K70:K71)</f>
        <v>0</v>
      </c>
      <c r="L69" s="12">
        <f t="shared" ref="L69" si="97">SUM(L70:L71)</f>
        <v>0</v>
      </c>
      <c r="M69" s="12">
        <f t="shared" ref="M69" si="98">SUM(M70:M71)</f>
        <v>0</v>
      </c>
      <c r="N69" s="12">
        <f t="shared" ref="N69" si="99">SUM(N70:N71)</f>
        <v>0</v>
      </c>
      <c r="O69" s="12">
        <f t="shared" ref="O69" si="100">SUM(O70:O71)</f>
        <v>0</v>
      </c>
      <c r="P69" s="12">
        <f t="shared" si="22"/>
        <v>0</v>
      </c>
    </row>
    <row r="70" spans="1:16" s="5" customFormat="1" ht="23.25" x14ac:dyDescent="0.35">
      <c r="A70" s="15" t="s">
        <v>56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2">
        <f t="shared" si="22"/>
        <v>0</v>
      </c>
    </row>
    <row r="71" spans="1:16" s="5" customFormat="1" ht="23.25" x14ac:dyDescent="0.35">
      <c r="A71" s="15" t="s">
        <v>57</v>
      </c>
      <c r="B71" s="16">
        <v>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2">
        <f t="shared" si="22"/>
        <v>0</v>
      </c>
    </row>
    <row r="72" spans="1:16" s="5" customFormat="1" ht="23.25" x14ac:dyDescent="0.35">
      <c r="A72" s="13" t="s">
        <v>58</v>
      </c>
      <c r="B72" s="12">
        <f t="shared" ref="B72:D72" si="101">SUM(B73:B75)</f>
        <v>0</v>
      </c>
      <c r="C72" s="12">
        <f t="shared" si="101"/>
        <v>0</v>
      </c>
      <c r="D72" s="12">
        <f t="shared" si="101"/>
        <v>0</v>
      </c>
      <c r="E72" s="12">
        <f t="shared" ref="E72" si="102">SUM(E73:E75)</f>
        <v>0</v>
      </c>
      <c r="F72" s="12">
        <f t="shared" ref="F72" si="103">SUM(F73:F75)</f>
        <v>0</v>
      </c>
      <c r="G72" s="12">
        <f t="shared" ref="G72" si="104">SUM(G73:G75)</f>
        <v>0</v>
      </c>
      <c r="H72" s="12">
        <f t="shared" ref="H72" si="105">SUM(H73:H75)</f>
        <v>0</v>
      </c>
      <c r="I72" s="12">
        <f t="shared" ref="I72" si="106">SUM(I73:I75)</f>
        <v>0</v>
      </c>
      <c r="J72" s="12">
        <f>SUM(J73:J75)</f>
        <v>0</v>
      </c>
      <c r="K72" s="12">
        <f t="shared" ref="K72" si="107">SUM(K73:K75)</f>
        <v>0</v>
      </c>
      <c r="L72" s="12">
        <f t="shared" ref="L72" si="108">SUM(L73:L75)</f>
        <v>0</v>
      </c>
      <c r="M72" s="12">
        <f t="shared" ref="M72" si="109">SUM(M73:M75)</f>
        <v>0</v>
      </c>
      <c r="N72" s="12">
        <f t="shared" ref="N72" si="110">SUM(N73:N75)</f>
        <v>0</v>
      </c>
      <c r="O72" s="12">
        <f t="shared" ref="O72" si="111">SUM(O73:O75)</f>
        <v>0</v>
      </c>
      <c r="P72" s="12">
        <f t="shared" si="22"/>
        <v>0</v>
      </c>
    </row>
    <row r="73" spans="1:16" s="5" customFormat="1" ht="23.25" x14ac:dyDescent="0.35">
      <c r="A73" s="15" t="s">
        <v>59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2">
        <f t="shared" si="22"/>
        <v>0</v>
      </c>
    </row>
    <row r="74" spans="1:16" s="5" customFormat="1" ht="23.25" x14ac:dyDescent="0.35">
      <c r="A74" s="15" t="s">
        <v>60</v>
      </c>
      <c r="B74" s="16">
        <v>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2">
        <f t="shared" si="22"/>
        <v>0</v>
      </c>
    </row>
    <row r="75" spans="1:16" s="5" customFormat="1" ht="23.25" x14ac:dyDescent="0.35">
      <c r="A75" s="15" t="s">
        <v>61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2">
        <f t="shared" si="22"/>
        <v>0</v>
      </c>
    </row>
    <row r="76" spans="1:16" s="5" customFormat="1" ht="23.25" x14ac:dyDescent="0.35">
      <c r="A76" s="21" t="s">
        <v>64</v>
      </c>
      <c r="B76" s="22">
        <f t="shared" ref="B76:C76" si="112">B77+B80+B83</f>
        <v>0</v>
      </c>
      <c r="C76" s="22">
        <f t="shared" si="112"/>
        <v>0</v>
      </c>
      <c r="D76" s="22">
        <f t="shared" ref="D76" si="113">D77+D80+D83</f>
        <v>0</v>
      </c>
      <c r="E76" s="22">
        <f t="shared" ref="E76" si="114">E77+E80+E83</f>
        <v>0</v>
      </c>
      <c r="F76" s="22">
        <f t="shared" ref="F76" si="115">F77+F80+F83</f>
        <v>0</v>
      </c>
      <c r="G76" s="22">
        <f t="shared" ref="G76" si="116">G77+G80+G83</f>
        <v>0</v>
      </c>
      <c r="H76" s="22">
        <f t="shared" ref="H76" si="117">H77+H80+H83</f>
        <v>0</v>
      </c>
      <c r="I76" s="22">
        <f t="shared" ref="I76" si="118">I77+I80+I83</f>
        <v>0</v>
      </c>
      <c r="J76" s="22">
        <f t="shared" ref="J76" si="119">J77+J80+J83</f>
        <v>0</v>
      </c>
      <c r="K76" s="22">
        <f t="shared" ref="K76" si="120">K77+K80+K83</f>
        <v>0</v>
      </c>
      <c r="L76" s="22">
        <f t="shared" ref="L76" si="121">L77+L80+L83</f>
        <v>0</v>
      </c>
      <c r="M76" s="22">
        <f t="shared" ref="M76" si="122">M77+M80+M83</f>
        <v>0</v>
      </c>
      <c r="N76" s="22">
        <f t="shared" ref="N76" si="123">N77+N80+N83</f>
        <v>0</v>
      </c>
      <c r="O76" s="22">
        <f t="shared" ref="O76" si="124">O77+O80+O83</f>
        <v>0</v>
      </c>
      <c r="P76" s="22">
        <f>SUM(D76:O76)</f>
        <v>0</v>
      </c>
    </row>
    <row r="77" spans="1:16" s="5" customFormat="1" ht="23.25" x14ac:dyDescent="0.35">
      <c r="A77" s="13" t="s">
        <v>65</v>
      </c>
      <c r="B77" s="12">
        <f t="shared" ref="B77:D77" si="125">SUM(B78:B79)</f>
        <v>0</v>
      </c>
      <c r="C77" s="12">
        <f t="shared" si="125"/>
        <v>0</v>
      </c>
      <c r="D77" s="12">
        <f t="shared" si="125"/>
        <v>0</v>
      </c>
      <c r="E77" s="12">
        <f t="shared" ref="E77" si="126">SUM(E78:E79)</f>
        <v>0</v>
      </c>
      <c r="F77" s="12">
        <f t="shared" ref="F77" si="127">SUM(F78:F79)</f>
        <v>0</v>
      </c>
      <c r="G77" s="12">
        <f t="shared" ref="G77" si="128">SUM(G78:G79)</f>
        <v>0</v>
      </c>
      <c r="H77" s="12">
        <f t="shared" ref="H77" si="129">SUM(H78:H79)</f>
        <v>0</v>
      </c>
      <c r="I77" s="12">
        <f t="shared" ref="I77" si="130">SUM(I78:I79)</f>
        <v>0</v>
      </c>
      <c r="J77" s="12">
        <f>SUM(J78:J79)</f>
        <v>0</v>
      </c>
      <c r="K77" s="12">
        <f t="shared" ref="K77" si="131">SUM(K78:K79)</f>
        <v>0</v>
      </c>
      <c r="L77" s="12">
        <f t="shared" ref="L77" si="132">SUM(L78:L79)</f>
        <v>0</v>
      </c>
      <c r="M77" s="12">
        <f t="shared" ref="M77" si="133">SUM(M78:M79)</f>
        <v>0</v>
      </c>
      <c r="N77" s="12">
        <f t="shared" ref="N77" si="134">SUM(N78:N79)</f>
        <v>0</v>
      </c>
      <c r="O77" s="12">
        <f t="shared" ref="O77" si="135">SUM(O78:O79)</f>
        <v>0</v>
      </c>
      <c r="P77" s="12">
        <f t="shared" ref="P77:P84" si="136">SUM(D77:O77)</f>
        <v>0</v>
      </c>
    </row>
    <row r="78" spans="1:16" s="5" customFormat="1" ht="23.25" x14ac:dyDescent="0.35">
      <c r="A78" s="15" t="s">
        <v>66</v>
      </c>
      <c r="B78" s="16">
        <v>0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2">
        <f t="shared" si="136"/>
        <v>0</v>
      </c>
    </row>
    <row r="79" spans="1:16" s="5" customFormat="1" ht="23.25" x14ac:dyDescent="0.35">
      <c r="A79" s="15" t="s">
        <v>67</v>
      </c>
      <c r="B79" s="16">
        <v>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2">
        <f t="shared" si="136"/>
        <v>0</v>
      </c>
    </row>
    <row r="80" spans="1:16" s="5" customFormat="1" ht="23.25" x14ac:dyDescent="0.35">
      <c r="A80" s="13" t="s">
        <v>68</v>
      </c>
      <c r="B80" s="12">
        <f t="shared" ref="B80:D80" si="137">SUM(B81:B82)</f>
        <v>0</v>
      </c>
      <c r="C80" s="12">
        <f t="shared" si="137"/>
        <v>0</v>
      </c>
      <c r="D80" s="12">
        <f t="shared" si="137"/>
        <v>0</v>
      </c>
      <c r="E80" s="12">
        <f t="shared" ref="E80" si="138">SUM(E81:E82)</f>
        <v>0</v>
      </c>
      <c r="F80" s="12">
        <f t="shared" ref="F80" si="139">SUM(F81:F82)</f>
        <v>0</v>
      </c>
      <c r="G80" s="12">
        <f t="shared" ref="G80" si="140">SUM(G81:G82)</f>
        <v>0</v>
      </c>
      <c r="H80" s="12">
        <f t="shared" ref="H80" si="141">SUM(H81:H82)</f>
        <v>0</v>
      </c>
      <c r="I80" s="12">
        <f t="shared" ref="I80" si="142">SUM(I81:I82)</f>
        <v>0</v>
      </c>
      <c r="J80" s="12">
        <f>SUM(J81:J82)</f>
        <v>0</v>
      </c>
      <c r="K80" s="12">
        <f t="shared" ref="K80" si="143">SUM(K81:K82)</f>
        <v>0</v>
      </c>
      <c r="L80" s="12">
        <f t="shared" ref="L80" si="144">SUM(L81:L82)</f>
        <v>0</v>
      </c>
      <c r="M80" s="12">
        <f t="shared" ref="M80" si="145">SUM(M81:M82)</f>
        <v>0</v>
      </c>
      <c r="N80" s="12">
        <f t="shared" ref="N80" si="146">SUM(N81:N82)</f>
        <v>0</v>
      </c>
      <c r="O80" s="12">
        <f t="shared" ref="O80" si="147">SUM(O81:O82)</f>
        <v>0</v>
      </c>
      <c r="P80" s="12">
        <f t="shared" si="136"/>
        <v>0</v>
      </c>
    </row>
    <row r="81" spans="1:16" s="5" customFormat="1" ht="23.25" x14ac:dyDescent="0.35">
      <c r="A81" s="15" t="s">
        <v>69</v>
      </c>
      <c r="B81" s="16">
        <v>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2">
        <f t="shared" si="136"/>
        <v>0</v>
      </c>
    </row>
    <row r="82" spans="1:16" s="5" customFormat="1" ht="23.25" x14ac:dyDescent="0.35">
      <c r="A82" s="15" t="s">
        <v>70</v>
      </c>
      <c r="B82" s="16">
        <v>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2">
        <f t="shared" si="136"/>
        <v>0</v>
      </c>
    </row>
    <row r="83" spans="1:16" s="5" customFormat="1" ht="23.25" x14ac:dyDescent="0.35">
      <c r="A83" s="13" t="s">
        <v>71</v>
      </c>
      <c r="B83" s="12">
        <f t="shared" ref="B83:D83" si="148">SUM(B84)</f>
        <v>0</v>
      </c>
      <c r="C83" s="12">
        <f t="shared" si="148"/>
        <v>0</v>
      </c>
      <c r="D83" s="12">
        <f t="shared" si="148"/>
        <v>0</v>
      </c>
      <c r="E83" s="12">
        <f t="shared" ref="E83" si="149">SUM(E84)</f>
        <v>0</v>
      </c>
      <c r="F83" s="12">
        <f t="shared" ref="F83" si="150">SUM(F84)</f>
        <v>0</v>
      </c>
      <c r="G83" s="12">
        <f t="shared" ref="G83" si="151">SUM(G84)</f>
        <v>0</v>
      </c>
      <c r="H83" s="12">
        <f t="shared" ref="H83" si="152">SUM(H84)</f>
        <v>0</v>
      </c>
      <c r="I83" s="12">
        <f t="shared" ref="I83" si="153">SUM(I84)</f>
        <v>0</v>
      </c>
      <c r="J83" s="12">
        <f>SUM(J84)</f>
        <v>0</v>
      </c>
      <c r="K83" s="12">
        <f t="shared" ref="K83" si="154">SUM(K84)</f>
        <v>0</v>
      </c>
      <c r="L83" s="12">
        <f t="shared" ref="L83" si="155">SUM(L84)</f>
        <v>0</v>
      </c>
      <c r="M83" s="12">
        <f t="shared" ref="M83" si="156">SUM(M84)</f>
        <v>0</v>
      </c>
      <c r="N83" s="12">
        <f t="shared" ref="N83" si="157">SUM(N84)</f>
        <v>0</v>
      </c>
      <c r="O83" s="12">
        <f t="shared" ref="O83" si="158">SUM(O84)</f>
        <v>0</v>
      </c>
      <c r="P83" s="12">
        <f t="shared" si="136"/>
        <v>0</v>
      </c>
    </row>
    <row r="84" spans="1:16" s="5" customFormat="1" ht="23.25" x14ac:dyDescent="0.35">
      <c r="A84" s="15" t="s">
        <v>72</v>
      </c>
      <c r="B84" s="16">
        <v>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2">
        <f t="shared" si="136"/>
        <v>0</v>
      </c>
    </row>
    <row r="85" spans="1:16" s="5" customFormat="1" ht="23.25" x14ac:dyDescent="0.35">
      <c r="A85" s="23" t="s">
        <v>62</v>
      </c>
      <c r="B85" s="24">
        <f>B11+B76</f>
        <v>16525891997</v>
      </c>
      <c r="C85" s="24">
        <f>C11+C76</f>
        <v>16525891997</v>
      </c>
      <c r="D85" s="24">
        <f t="shared" ref="D85" si="159">D11+D76</f>
        <v>630653135.16000009</v>
      </c>
      <c r="E85" s="24">
        <f t="shared" ref="E85:I85" si="160">E11+E76</f>
        <v>639882196.47000003</v>
      </c>
      <c r="F85" s="24">
        <f t="shared" si="160"/>
        <v>516691934.65999997</v>
      </c>
      <c r="G85" s="24">
        <f t="shared" si="160"/>
        <v>1021351760.11</v>
      </c>
      <c r="H85" s="24">
        <f t="shared" si="160"/>
        <v>2193923456.3000002</v>
      </c>
      <c r="I85" s="24">
        <f t="shared" si="160"/>
        <v>770885464.51999998</v>
      </c>
      <c r="J85" s="24">
        <f t="shared" ref="J85:O85" si="161">J11+J76</f>
        <v>0</v>
      </c>
      <c r="K85" s="24">
        <f t="shared" si="161"/>
        <v>0</v>
      </c>
      <c r="L85" s="24">
        <f t="shared" si="161"/>
        <v>0</v>
      </c>
      <c r="M85" s="24">
        <f t="shared" si="161"/>
        <v>0</v>
      </c>
      <c r="N85" s="24">
        <f t="shared" si="161"/>
        <v>0</v>
      </c>
      <c r="O85" s="24">
        <f t="shared" si="161"/>
        <v>0</v>
      </c>
      <c r="P85" s="24">
        <f>SUM(D85:O85)</f>
        <v>5773387947.2200012</v>
      </c>
    </row>
    <row r="101" spans="1:14" s="4" customFormat="1" ht="31.5" x14ac:dyDescent="0.5">
      <c r="A101" s="25" t="s">
        <v>96</v>
      </c>
      <c r="B101" s="26"/>
      <c r="C101" s="26"/>
      <c r="D101" s="25"/>
      <c r="E101" s="25"/>
      <c r="F101" s="25"/>
      <c r="G101" s="25"/>
      <c r="H101" s="25"/>
      <c r="I101" s="1"/>
      <c r="J101" s="2"/>
      <c r="K101" s="3"/>
      <c r="L101" s="3"/>
      <c r="M101" s="3"/>
      <c r="N101" s="3"/>
    </row>
    <row r="102" spans="1:14" s="4" customFormat="1" ht="31.5" x14ac:dyDescent="0.5">
      <c r="A102" s="27" t="s">
        <v>97</v>
      </c>
      <c r="B102" s="7"/>
      <c r="C102" s="7"/>
      <c r="D102" s="7"/>
      <c r="E102" s="27"/>
      <c r="F102" s="27"/>
      <c r="G102" s="27"/>
      <c r="H102" s="27"/>
      <c r="I102" s="5"/>
      <c r="J102" s="6"/>
    </row>
  </sheetData>
  <mergeCells count="9"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rintOptions horizontalCentered="1"/>
  <pageMargins left="0" right="0" top="0.25" bottom="0.25" header="0.25" footer="0.25"/>
  <pageSetup scale="30" fitToWidth="0" fitToHeight="0" orientation="landscape" horizontalDpi="360" verticalDpi="360" r:id="rId1"/>
  <headerFooter>
    <oddFooter>&amp;R&amp;P/&amp;N
&amp;D</oddFooter>
  </headerFooter>
  <rowBreaks count="1" manualBreakCount="1">
    <brk id="75" max="15" man="1"/>
  </rowBreaks>
  <ignoredErrors>
    <ignoredError sqref="P13:P32 P33:P61 P62:P75 P77:P8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P2 Presupuesto Aprobado-Ejec </vt:lpstr>
      <vt:lpstr>'P2 Presupuesto Aprobado-Ejec '!Área_de_impresión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Kenny Mercedes López Guzmán</cp:lastModifiedBy>
  <cp:lastPrinted>2025-07-02T15:47:50Z</cp:lastPrinted>
  <dcterms:created xsi:type="dcterms:W3CDTF">2021-07-29T18:58:50Z</dcterms:created>
  <dcterms:modified xsi:type="dcterms:W3CDTF">2025-07-02T15:48:33Z</dcterms:modified>
</cp:coreProperties>
</file>